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E43\05_OVERLEG\extern\Regionale Comités\Regionale comités 2023\"/>
    </mc:Choice>
  </mc:AlternateContent>
  <xr:revisionPtr revIDLastSave="0" documentId="13_ncr:1_{7ACAC5AD-FC08-4208-BBC3-8D9102C872EC}" xr6:coauthVersionLast="47" xr6:coauthVersionMax="47" xr10:uidLastSave="{00000000-0000-0000-0000-000000000000}"/>
  <bookViews>
    <workbookView xWindow="-110" yWindow="-110" windowWidth="19420" windowHeight="10560" xr2:uid="{D9BA4F59-59E1-40FC-A702-D9F9C15518B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0" i="1" l="1"/>
  <c r="M34" i="1"/>
  <c r="M4" i="1"/>
  <c r="M19" i="1"/>
  <c r="I63" i="1"/>
  <c r="H63" i="1"/>
  <c r="G63" i="1"/>
  <c r="F63" i="1"/>
  <c r="E53" i="1" l="1"/>
  <c r="E10" i="1"/>
  <c r="M61" i="1"/>
  <c r="N10" i="1"/>
  <c r="M10" i="1" s="1"/>
  <c r="J63" i="1"/>
  <c r="K63" i="1"/>
  <c r="C63" i="1"/>
  <c r="D63" i="1"/>
  <c r="B63" i="1"/>
  <c r="N53" i="1"/>
  <c r="M53" i="1" s="1"/>
  <c r="L63" i="1" l="1"/>
  <c r="E63" i="1"/>
  <c r="N63" i="1"/>
  <c r="F5" i="1"/>
</calcChain>
</file>

<file path=xl/sharedStrings.xml><?xml version="1.0" encoding="utf-8"?>
<sst xmlns="http://schemas.openxmlformats.org/spreadsheetml/2006/main" count="106" uniqueCount="77">
  <si>
    <t>Gemeente</t>
  </si>
  <si>
    <t>Aantal inwoners</t>
  </si>
  <si>
    <t>Aantal meldingen</t>
  </si>
  <si>
    <t>Aantal meldingen/1000 inw</t>
  </si>
  <si>
    <t>Aantal meldingen Katten</t>
  </si>
  <si>
    <t>Vangsten katten</t>
  </si>
  <si>
    <t>Vangsten Duiven</t>
  </si>
  <si>
    <t>Vangsten ganzen</t>
  </si>
  <si>
    <t xml:space="preserve">Vangsten kippen </t>
  </si>
  <si>
    <t>Aalst</t>
  </si>
  <si>
    <t>Aalter</t>
  </si>
  <si>
    <t>Assenede</t>
  </si>
  <si>
    <t xml:space="preserve">Berlare </t>
  </si>
  <si>
    <t>Beveren</t>
  </si>
  <si>
    <t>Brakel</t>
  </si>
  <si>
    <t>Buggenhout</t>
  </si>
  <si>
    <t>De Pinte</t>
  </si>
  <si>
    <t>Deinze</t>
  </si>
  <si>
    <t>Denderleeuw</t>
  </si>
  <si>
    <t>Dendermonde</t>
  </si>
  <si>
    <t>Destelbergen</t>
  </si>
  <si>
    <t>Eeklo</t>
  </si>
  <si>
    <t>Erpe-Mere</t>
  </si>
  <si>
    <t>Evergem</t>
  </si>
  <si>
    <t>Gavere</t>
  </si>
  <si>
    <t>Gent</t>
  </si>
  <si>
    <t>Geraardsbergen</t>
  </si>
  <si>
    <t>Haaltert</t>
  </si>
  <si>
    <t xml:space="preserve">Hamme </t>
  </si>
  <si>
    <t>Herzele</t>
  </si>
  <si>
    <t>Horebeke</t>
  </si>
  <si>
    <t>Kaprijke</t>
  </si>
  <si>
    <t>Kluisbergen</t>
  </si>
  <si>
    <t>Kruibeke</t>
  </si>
  <si>
    <t>Kruisem</t>
  </si>
  <si>
    <t>Laarne</t>
  </si>
  <si>
    <t xml:space="preserve">Lebbeke </t>
  </si>
  <si>
    <t>Lede</t>
  </si>
  <si>
    <t>Lierde</t>
  </si>
  <si>
    <t>Lievegem</t>
  </si>
  <si>
    <t>Lochristi</t>
  </si>
  <si>
    <t>Lokeren</t>
  </si>
  <si>
    <t>Maarkedal</t>
  </si>
  <si>
    <t>Maldegem</t>
  </si>
  <si>
    <t>Melle</t>
  </si>
  <si>
    <t>Merelbeke</t>
  </si>
  <si>
    <t>Moerbeke</t>
  </si>
  <si>
    <t>Nazareth</t>
  </si>
  <si>
    <t>Ninove</t>
  </si>
  <si>
    <t>Oosterzele</t>
  </si>
  <si>
    <t>Oudenaarde</t>
  </si>
  <si>
    <t>Ronse</t>
  </si>
  <si>
    <t>Sint-Gillis-Waas</t>
  </si>
  <si>
    <t>Sint-Laureins</t>
  </si>
  <si>
    <t>Sint-Lievens-Houtem</t>
  </si>
  <si>
    <t>Sint-Martens-Latem</t>
  </si>
  <si>
    <t>Sint-Niklaas</t>
  </si>
  <si>
    <t>Stekene</t>
  </si>
  <si>
    <t>Temse</t>
  </si>
  <si>
    <t>Waasmunster</t>
  </si>
  <si>
    <t>Wachtebeke</t>
  </si>
  <si>
    <t>Wetteren</t>
  </si>
  <si>
    <t>Wichelen</t>
  </si>
  <si>
    <t>Wortegem-Petegem</t>
  </si>
  <si>
    <t>Zele</t>
  </si>
  <si>
    <t>Zelzate</t>
  </si>
  <si>
    <t>Zottegem</t>
  </si>
  <si>
    <t>Zulte</t>
  </si>
  <si>
    <t>Zwalm</t>
  </si>
  <si>
    <t>Totalen</t>
  </si>
  <si>
    <t>GG</t>
  </si>
  <si>
    <t>Opp.</t>
  </si>
  <si>
    <t>Aantal bakken en buizen/km²</t>
  </si>
  <si>
    <t>Totaal kg gif/km²</t>
  </si>
  <si>
    <t>Overzicht resultaten provincie Oost-Vlaanderen 2022</t>
  </si>
  <si>
    <t>Vangsten muskus rat gemeente+VMM</t>
  </si>
  <si>
    <t>Totaal kg gif (gem. +POV)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</si>
</sst>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" fontId="1" fillId="0" borderId="1" xfId="0" applyNumberFormat="1" applyFont="1" applyBorder="1"/>
    <xf numFmtId="2" fontId="1" fillId="0" borderId="1" xfId="0" applyNumberFormat="1" applyFont="1" applyBorder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1" xfId="0" applyFont="1" applyBorder="1"/>
    <xf numFmtId="2" fontId="0" fillId="0" borderId="1" xfId="0" applyNumberFormat="1" applyFont="1" applyBorder="1"/>
    <xf numFmtId="1" fontId="0" fillId="0" borderId="1" xfId="0" applyNumberFormat="1" applyFont="1" applyBorder="1"/>
    <xf numFmtId="0" fontId="0" fillId="2" borderId="1" xfId="0" applyFont="1" applyFill="1" applyBorder="1" applyAlignment="1">
      <alignment wrapText="1"/>
    </xf>
    <xf numFmtId="1" fontId="0" fillId="3" borderId="1" xfId="0" applyNumberFormat="1" applyFont="1" applyFill="1" applyBorder="1"/>
    <xf numFmtId="2" fontId="0" fillId="3" borderId="1" xfId="0" applyNumberFormat="1" applyFont="1" applyFill="1" applyBorder="1"/>
    <xf numFmtId="1" fontId="0" fillId="3" borderId="1" xfId="0" applyNumberFormat="1" applyFont="1" applyFill="1" applyBorder="1" applyAlignment="1">
      <alignment horizontal="right"/>
    </xf>
    <xf numFmtId="2" fontId="0" fillId="3" borderId="1" xfId="0" applyNumberFormat="1" applyFont="1" applyFill="1" applyBorder="1" applyAlignment="1">
      <alignment horizontal="right"/>
    </xf>
    <xf numFmtId="1" fontId="0" fillId="4" borderId="1" xfId="0" applyNumberFormat="1" applyFont="1" applyFill="1" applyBorder="1"/>
    <xf numFmtId="1" fontId="0" fillId="4" borderId="1" xfId="0" applyNumberFormat="1" applyFont="1" applyFill="1" applyBorder="1" applyAlignment="1">
      <alignment horizontal="right"/>
    </xf>
    <xf numFmtId="1" fontId="0" fillId="5" borderId="1" xfId="0" applyNumberFormat="1" applyFont="1" applyFill="1" applyBorder="1"/>
    <xf numFmtId="1" fontId="0" fillId="5" borderId="1" xfId="0" applyNumberFormat="1" applyFont="1" applyFill="1" applyBorder="1" applyAlignment="1">
      <alignment horizontal="right"/>
    </xf>
    <xf numFmtId="1" fontId="0" fillId="2" borderId="1" xfId="0" applyNumberFormat="1" applyFont="1" applyFill="1" applyBorder="1"/>
    <xf numFmtId="1" fontId="0" fillId="2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2" fontId="1" fillId="3" borderId="1" xfId="0" applyNumberFormat="1" applyFont="1" applyFill="1" applyBorder="1"/>
    <xf numFmtId="1" fontId="1" fillId="4" borderId="1" xfId="0" applyNumberFormat="1" applyFont="1" applyFill="1" applyBorder="1"/>
    <xf numFmtId="1" fontId="1" fillId="5" borderId="1" xfId="0" applyNumberFormat="1" applyFont="1" applyFill="1" applyBorder="1"/>
    <xf numFmtId="1" fontId="1" fillId="2" borderId="1" xfId="0" applyNumberFormat="1" applyFont="1" applyFill="1" applyBorder="1"/>
    <xf numFmtId="1" fontId="1" fillId="3" borderId="1" xfId="0" applyNumberFormat="1" applyFont="1" applyFill="1" applyBorder="1"/>
    <xf numFmtId="0" fontId="2" fillId="2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CC99"/>
      <color rgb="FFCCCCFF"/>
      <color rgb="FFCCEC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9B2F8-DFBF-41E1-8997-4E8B7EFB0010}">
  <sheetPr>
    <pageSetUpPr fitToPage="1"/>
  </sheetPr>
  <dimension ref="A1:N63"/>
  <sheetViews>
    <sheetView tabSelected="1" workbookViewId="0">
      <pane xSplit="1" ySplit="2" topLeftCell="B60" activePane="bottomRight" state="frozen"/>
      <selection pane="topRight" activeCell="B1" sqref="B1"/>
      <selection pane="bottomLeft" activeCell="A3" sqref="A3"/>
      <selection pane="bottomRight" activeCell="G51" sqref="G51"/>
    </sheetView>
  </sheetViews>
  <sheetFormatPr defaultColWidth="9.26953125" defaultRowHeight="14.5" x14ac:dyDescent="0.35"/>
  <cols>
    <col min="1" max="1" width="18.1796875" style="3" customWidth="1"/>
    <col min="2" max="2" width="7.26953125" style="3" customWidth="1"/>
    <col min="3" max="3" width="9.90625" style="3" customWidth="1"/>
    <col min="4" max="4" width="9.6328125" style="3" customWidth="1"/>
    <col min="5" max="5" width="9.36328125" style="3" customWidth="1"/>
    <col min="6" max="6" width="9.1796875" style="3" customWidth="1"/>
    <col min="7" max="7" width="9.453125" style="3" customWidth="1"/>
    <col min="8" max="11" width="9.36328125" style="3" bestFit="1" customWidth="1"/>
    <col min="12" max="12" width="7.7265625" style="3" bestFit="1" customWidth="1"/>
    <col min="13" max="13" width="8.26953125" style="3" customWidth="1"/>
    <col min="14" max="14" width="9" style="3" customWidth="1"/>
    <col min="15" max="16384" width="9.26953125" style="3"/>
  </cols>
  <sheetData>
    <row r="1" spans="1:14" ht="21" x14ac:dyDescent="0.5">
      <c r="A1" s="29" t="s">
        <v>74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4" customFormat="1" ht="72.5" x14ac:dyDescent="0.35">
      <c r="A2" s="8" t="s">
        <v>0</v>
      </c>
      <c r="B2" s="8" t="s">
        <v>71</v>
      </c>
      <c r="C2" s="8" t="s">
        <v>1</v>
      </c>
      <c r="D2" s="19" t="s">
        <v>2</v>
      </c>
      <c r="E2" s="19" t="s">
        <v>3</v>
      </c>
      <c r="F2" s="20" t="s">
        <v>75</v>
      </c>
      <c r="G2" s="21" t="s">
        <v>4</v>
      </c>
      <c r="H2" s="21" t="s">
        <v>5</v>
      </c>
      <c r="I2" s="22" t="s">
        <v>6</v>
      </c>
      <c r="J2" s="22" t="s">
        <v>7</v>
      </c>
      <c r="K2" s="22" t="s">
        <v>8</v>
      </c>
      <c r="L2" s="19" t="s">
        <v>72</v>
      </c>
      <c r="M2" s="19" t="s">
        <v>73</v>
      </c>
      <c r="N2" s="19" t="s">
        <v>76</v>
      </c>
    </row>
    <row r="3" spans="1:14" x14ac:dyDescent="0.35">
      <c r="A3" s="5" t="s">
        <v>9</v>
      </c>
      <c r="B3" s="6">
        <v>78.099999999999994</v>
      </c>
      <c r="C3" s="7">
        <v>89911</v>
      </c>
      <c r="D3" s="9">
        <v>434</v>
      </c>
      <c r="E3" s="10">
        <v>5.4220856289999997</v>
      </c>
      <c r="F3" s="13">
        <v>4</v>
      </c>
      <c r="G3" s="15">
        <v>105</v>
      </c>
      <c r="H3" s="15">
        <v>206</v>
      </c>
      <c r="I3" s="17">
        <v>124</v>
      </c>
      <c r="J3" s="17">
        <v>82</v>
      </c>
      <c r="K3" s="17">
        <v>2</v>
      </c>
      <c r="L3" s="10">
        <v>2.8596847990000001</v>
      </c>
      <c r="M3" s="10">
        <v>3.3858668019999998</v>
      </c>
      <c r="N3" s="10">
        <v>266.39999999999998</v>
      </c>
    </row>
    <row r="4" spans="1:14" x14ac:dyDescent="0.35">
      <c r="A4" s="5" t="s">
        <v>10</v>
      </c>
      <c r="B4" s="6">
        <v>119.2</v>
      </c>
      <c r="C4" s="7">
        <v>28916</v>
      </c>
      <c r="D4" s="9">
        <v>132</v>
      </c>
      <c r="E4" s="10">
        <v>4.5649467420000001</v>
      </c>
      <c r="F4" s="13">
        <v>0</v>
      </c>
      <c r="G4" s="15">
        <v>0</v>
      </c>
      <c r="H4" s="15">
        <v>0</v>
      </c>
      <c r="I4" s="17">
        <v>0</v>
      </c>
      <c r="J4" s="17">
        <v>0</v>
      </c>
      <c r="K4" s="17">
        <v>0</v>
      </c>
      <c r="L4" s="10">
        <v>0.234919037</v>
      </c>
      <c r="M4" s="10">
        <f>N4/B4</f>
        <v>0.35278523489932884</v>
      </c>
      <c r="N4" s="10">
        <v>42.052</v>
      </c>
    </row>
    <row r="5" spans="1:14" x14ac:dyDescent="0.35">
      <c r="A5" s="5" t="s">
        <v>11</v>
      </c>
      <c r="B5" s="6">
        <v>87.6</v>
      </c>
      <c r="C5" s="7">
        <v>13806</v>
      </c>
      <c r="D5" s="9">
        <v>69</v>
      </c>
      <c r="E5" s="10">
        <v>4.997827032</v>
      </c>
      <c r="F5" s="13">
        <f>222+70</f>
        <v>292</v>
      </c>
      <c r="G5" s="15">
        <v>12</v>
      </c>
      <c r="H5" s="15">
        <v>30</v>
      </c>
      <c r="I5" s="17">
        <v>0</v>
      </c>
      <c r="J5" s="17">
        <v>0</v>
      </c>
      <c r="K5" s="17">
        <v>0</v>
      </c>
      <c r="L5" s="10">
        <v>0.99360393199999997</v>
      </c>
      <c r="M5" s="10">
        <v>0.77670133500000005</v>
      </c>
      <c r="N5" s="10">
        <v>68.007999999999996</v>
      </c>
    </row>
    <row r="6" spans="1:14" x14ac:dyDescent="0.35">
      <c r="A6" s="5" t="s">
        <v>12</v>
      </c>
      <c r="B6" s="6">
        <v>38</v>
      </c>
      <c r="C6" s="7">
        <v>15000</v>
      </c>
      <c r="D6" s="9">
        <v>120</v>
      </c>
      <c r="E6" s="10">
        <v>8</v>
      </c>
      <c r="F6" s="13">
        <v>1</v>
      </c>
      <c r="G6" s="15">
        <v>35</v>
      </c>
      <c r="H6" s="15">
        <v>0</v>
      </c>
      <c r="I6" s="17">
        <v>0</v>
      </c>
      <c r="J6" s="17">
        <v>31</v>
      </c>
      <c r="K6" s="17">
        <v>12</v>
      </c>
      <c r="L6" s="10">
        <v>1.8</v>
      </c>
      <c r="M6" s="10">
        <v>2.4</v>
      </c>
      <c r="N6" s="10">
        <v>92</v>
      </c>
    </row>
    <row r="7" spans="1:14" x14ac:dyDescent="0.35">
      <c r="A7" s="5" t="s">
        <v>13</v>
      </c>
      <c r="B7" s="6">
        <v>150</v>
      </c>
      <c r="C7" s="7">
        <v>49800</v>
      </c>
      <c r="D7" s="9">
        <v>376</v>
      </c>
      <c r="E7" s="10">
        <v>7.5502008030000001</v>
      </c>
      <c r="F7" s="13">
        <v>0</v>
      </c>
      <c r="G7" s="15">
        <v>43</v>
      </c>
      <c r="H7" s="15">
        <v>66</v>
      </c>
      <c r="I7" s="17">
        <v>0</v>
      </c>
      <c r="J7" s="17">
        <v>45</v>
      </c>
      <c r="K7" s="17">
        <v>0</v>
      </c>
      <c r="L7" s="10">
        <v>3.0543478259999999</v>
      </c>
      <c r="M7" s="10">
        <v>3.021695652</v>
      </c>
      <c r="N7" s="10">
        <v>277.99599999999998</v>
      </c>
    </row>
    <row r="8" spans="1:14" x14ac:dyDescent="0.35">
      <c r="A8" s="5" t="s">
        <v>14</v>
      </c>
      <c r="B8" s="6">
        <v>56.5</v>
      </c>
      <c r="C8" s="7">
        <v>14802</v>
      </c>
      <c r="D8" s="9">
        <v>114</v>
      </c>
      <c r="E8" s="10">
        <v>8</v>
      </c>
      <c r="F8" s="13">
        <v>16</v>
      </c>
      <c r="G8" s="15">
        <v>25</v>
      </c>
      <c r="H8" s="15">
        <v>36</v>
      </c>
      <c r="I8" s="17">
        <v>2</v>
      </c>
      <c r="J8" s="17">
        <v>0</v>
      </c>
      <c r="K8" s="17">
        <v>0</v>
      </c>
      <c r="L8" s="10">
        <v>0.69075451600000004</v>
      </c>
      <c r="M8" s="10">
        <v>1.141339001</v>
      </c>
      <c r="N8" s="10">
        <v>64.44</v>
      </c>
    </row>
    <row r="9" spans="1:14" x14ac:dyDescent="0.35">
      <c r="A9" s="5" t="s">
        <v>15</v>
      </c>
      <c r="B9" s="6">
        <v>25.25</v>
      </c>
      <c r="C9" s="7">
        <v>14748</v>
      </c>
      <c r="D9" s="11" t="s">
        <v>70</v>
      </c>
      <c r="E9" s="12" t="s">
        <v>70</v>
      </c>
      <c r="F9" s="14" t="s">
        <v>70</v>
      </c>
      <c r="G9" s="16" t="s">
        <v>70</v>
      </c>
      <c r="H9" s="16" t="s">
        <v>70</v>
      </c>
      <c r="I9" s="18" t="s">
        <v>70</v>
      </c>
      <c r="J9" s="18" t="s">
        <v>70</v>
      </c>
      <c r="K9" s="18" t="s">
        <v>70</v>
      </c>
      <c r="L9" s="12" t="s">
        <v>70</v>
      </c>
      <c r="M9" s="10">
        <v>4.7524752475247525E-2</v>
      </c>
      <c r="N9" s="10">
        <v>1.2</v>
      </c>
    </row>
    <row r="10" spans="1:14" x14ac:dyDescent="0.35">
      <c r="A10" s="5" t="s">
        <v>16</v>
      </c>
      <c r="B10" s="6">
        <v>29.82</v>
      </c>
      <c r="C10" s="7">
        <v>11000</v>
      </c>
      <c r="D10" s="9">
        <v>60</v>
      </c>
      <c r="E10" s="10">
        <f>(D10/C10)*1000</f>
        <v>5.454545454545455</v>
      </c>
      <c r="F10" s="13">
        <v>0</v>
      </c>
      <c r="G10" s="15">
        <v>0</v>
      </c>
      <c r="H10" s="15">
        <v>0</v>
      </c>
      <c r="I10" s="17">
        <v>0</v>
      </c>
      <c r="J10" s="17">
        <v>0</v>
      </c>
      <c r="K10" s="17">
        <v>0</v>
      </c>
      <c r="L10" s="12" t="s">
        <v>70</v>
      </c>
      <c r="M10" s="10">
        <f>N10/B10</f>
        <v>2.8779342723004691</v>
      </c>
      <c r="N10" s="10">
        <f>8.82+32+20+25</f>
        <v>85.82</v>
      </c>
    </row>
    <row r="11" spans="1:14" x14ac:dyDescent="0.35">
      <c r="A11" s="5" t="s">
        <v>17</v>
      </c>
      <c r="B11" s="6">
        <v>127.4</v>
      </c>
      <c r="C11" s="7">
        <v>44500</v>
      </c>
      <c r="D11" s="9">
        <v>307</v>
      </c>
      <c r="E11" s="10">
        <v>6.8988764040000001</v>
      </c>
      <c r="F11" s="13">
        <v>80</v>
      </c>
      <c r="G11" s="15">
        <v>75</v>
      </c>
      <c r="H11" s="15">
        <v>94</v>
      </c>
      <c r="I11" s="17">
        <v>158</v>
      </c>
      <c r="J11" s="17">
        <v>80</v>
      </c>
      <c r="K11" s="17">
        <v>1</v>
      </c>
      <c r="L11" s="10">
        <v>1.2244897960000001</v>
      </c>
      <c r="M11" s="10">
        <v>1.697912088</v>
      </c>
      <c r="N11" s="10">
        <v>216.31399999999999</v>
      </c>
    </row>
    <row r="12" spans="1:14" x14ac:dyDescent="0.35">
      <c r="A12" s="5" t="s">
        <v>18</v>
      </c>
      <c r="B12" s="6">
        <v>13.8</v>
      </c>
      <c r="C12" s="7">
        <v>19894</v>
      </c>
      <c r="D12" s="9">
        <v>158</v>
      </c>
      <c r="E12" s="10">
        <v>8</v>
      </c>
      <c r="F12" s="13">
        <v>71</v>
      </c>
      <c r="G12" s="15">
        <v>0</v>
      </c>
      <c r="H12" s="15">
        <v>0</v>
      </c>
      <c r="I12" s="17">
        <v>0</v>
      </c>
      <c r="J12" s="17">
        <v>76</v>
      </c>
      <c r="K12" s="17">
        <v>0</v>
      </c>
      <c r="L12" s="10">
        <v>2.3238925199999998</v>
      </c>
      <c r="M12" s="10">
        <v>4.738126362</v>
      </c>
      <c r="N12" s="10">
        <v>65.244</v>
      </c>
    </row>
    <row r="13" spans="1:14" x14ac:dyDescent="0.35">
      <c r="A13" s="5" t="s">
        <v>19</v>
      </c>
      <c r="B13" s="6">
        <v>56.59</v>
      </c>
      <c r="C13" s="7">
        <v>46000</v>
      </c>
      <c r="D13" s="9">
        <v>207</v>
      </c>
      <c r="E13" s="10">
        <v>2.2747252750000002</v>
      </c>
      <c r="F13" s="13">
        <v>122</v>
      </c>
      <c r="G13" s="15">
        <v>0</v>
      </c>
      <c r="H13" s="15">
        <v>0</v>
      </c>
      <c r="I13" s="17">
        <v>55</v>
      </c>
      <c r="J13" s="17">
        <v>12</v>
      </c>
      <c r="K13" s="17">
        <v>0</v>
      </c>
      <c r="L13" s="10">
        <v>2.792012723</v>
      </c>
      <c r="M13" s="10">
        <v>2.5901749430000001</v>
      </c>
      <c r="N13" s="10">
        <v>146.578</v>
      </c>
    </row>
    <row r="14" spans="1:14" x14ac:dyDescent="0.35">
      <c r="A14" s="5" t="s">
        <v>20</v>
      </c>
      <c r="B14" s="6">
        <v>26</v>
      </c>
      <c r="C14" s="7">
        <v>18000</v>
      </c>
      <c r="D14" s="9">
        <v>113</v>
      </c>
      <c r="E14" s="10">
        <v>6.2777777779999999</v>
      </c>
      <c r="F14" s="13">
        <v>0</v>
      </c>
      <c r="G14" s="15">
        <v>23</v>
      </c>
      <c r="H14" s="15">
        <v>30</v>
      </c>
      <c r="I14" s="17">
        <v>0</v>
      </c>
      <c r="J14" s="17">
        <v>79</v>
      </c>
      <c r="K14" s="17">
        <v>8</v>
      </c>
      <c r="L14" s="10">
        <v>3.5549006890000001</v>
      </c>
      <c r="M14" s="10">
        <v>3.585510255</v>
      </c>
      <c r="N14" s="10">
        <v>95.817999999999998</v>
      </c>
    </row>
    <row r="15" spans="1:14" x14ac:dyDescent="0.35">
      <c r="A15" s="5" t="s">
        <v>21</v>
      </c>
      <c r="B15" s="6">
        <v>30</v>
      </c>
      <c r="C15" s="7">
        <v>22000</v>
      </c>
      <c r="D15" s="9">
        <v>137</v>
      </c>
      <c r="E15" s="10">
        <v>6.2272727269999999</v>
      </c>
      <c r="F15" s="13">
        <v>15</v>
      </c>
      <c r="G15" s="15">
        <v>45</v>
      </c>
      <c r="H15" s="15">
        <v>40</v>
      </c>
      <c r="I15" s="17">
        <v>168</v>
      </c>
      <c r="J15" s="17">
        <v>0</v>
      </c>
      <c r="K15" s="17">
        <v>11</v>
      </c>
      <c r="L15" s="10">
        <v>1.708637035</v>
      </c>
      <c r="M15" s="10">
        <v>1.313416146</v>
      </c>
      <c r="N15" s="10">
        <v>0</v>
      </c>
    </row>
    <row r="16" spans="1:14" x14ac:dyDescent="0.35">
      <c r="A16" s="5" t="s">
        <v>22</v>
      </c>
      <c r="B16" s="6">
        <v>34.03</v>
      </c>
      <c r="C16" s="7">
        <v>20611</v>
      </c>
      <c r="D16" s="9">
        <v>200</v>
      </c>
      <c r="E16" s="10">
        <v>9.7035563529999997</v>
      </c>
      <c r="F16" s="13">
        <v>0</v>
      </c>
      <c r="G16" s="15">
        <v>7</v>
      </c>
      <c r="H16" s="15">
        <v>19</v>
      </c>
      <c r="I16" s="17">
        <v>0</v>
      </c>
      <c r="J16" s="17">
        <v>0</v>
      </c>
      <c r="K16" s="17">
        <v>0</v>
      </c>
      <c r="L16" s="10">
        <v>2.4092888239999999</v>
      </c>
      <c r="M16" s="10">
        <v>4.2502757620000002</v>
      </c>
      <c r="N16" s="10">
        <v>146.422</v>
      </c>
    </row>
    <row r="17" spans="1:14" x14ac:dyDescent="0.35">
      <c r="A17" s="5" t="s">
        <v>23</v>
      </c>
      <c r="B17" s="6">
        <v>70</v>
      </c>
      <c r="C17" s="7">
        <v>36087</v>
      </c>
      <c r="D17" s="9">
        <v>126</v>
      </c>
      <c r="E17" s="10">
        <v>3.491562058</v>
      </c>
      <c r="F17" s="13">
        <v>47</v>
      </c>
      <c r="G17" s="15">
        <v>40</v>
      </c>
      <c r="H17" s="15">
        <v>117</v>
      </c>
      <c r="I17" s="17">
        <v>0</v>
      </c>
      <c r="J17" s="17">
        <v>0</v>
      </c>
      <c r="K17" s="17">
        <v>0</v>
      </c>
      <c r="L17" s="10">
        <v>8.0571428570000005</v>
      </c>
      <c r="M17" s="10">
        <v>2.289857142857143</v>
      </c>
      <c r="N17" s="10">
        <v>160.29000000000002</v>
      </c>
    </row>
    <row r="18" spans="1:14" x14ac:dyDescent="0.35">
      <c r="A18" s="5" t="s">
        <v>24</v>
      </c>
      <c r="B18" s="6">
        <v>31</v>
      </c>
      <c r="C18" s="7">
        <v>13100</v>
      </c>
      <c r="D18" s="9">
        <v>52</v>
      </c>
      <c r="E18" s="10">
        <v>3.969465649</v>
      </c>
      <c r="F18" s="13">
        <v>14</v>
      </c>
      <c r="G18" s="15">
        <v>4</v>
      </c>
      <c r="H18" s="15">
        <v>2</v>
      </c>
      <c r="I18" s="17">
        <v>0</v>
      </c>
      <c r="J18" s="17">
        <v>0</v>
      </c>
      <c r="K18" s="17">
        <v>0</v>
      </c>
      <c r="L18" s="10">
        <v>1.818181818</v>
      </c>
      <c r="M18" s="10">
        <v>1.879744817</v>
      </c>
      <c r="N18" s="10">
        <v>58.93</v>
      </c>
    </row>
    <row r="19" spans="1:14" x14ac:dyDescent="0.35">
      <c r="A19" s="5" t="s">
        <v>25</v>
      </c>
      <c r="B19" s="6">
        <v>158</v>
      </c>
      <c r="C19" s="7">
        <v>262386</v>
      </c>
      <c r="D19" s="9">
        <v>650</v>
      </c>
      <c r="E19" s="10">
        <v>2.5</v>
      </c>
      <c r="F19" s="13">
        <v>0</v>
      </c>
      <c r="G19" s="15">
        <v>23</v>
      </c>
      <c r="H19" s="15">
        <v>68</v>
      </c>
      <c r="I19" s="17">
        <v>689</v>
      </c>
      <c r="J19" s="17">
        <v>148</v>
      </c>
      <c r="K19" s="17">
        <v>3</v>
      </c>
      <c r="L19" s="10">
        <v>0.60126582299999998</v>
      </c>
      <c r="M19" s="10">
        <f>N19/B19</f>
        <v>5.7784810126582276</v>
      </c>
      <c r="N19" s="10">
        <v>913</v>
      </c>
    </row>
    <row r="20" spans="1:14" x14ac:dyDescent="0.35">
      <c r="A20" s="5" t="s">
        <v>26</v>
      </c>
      <c r="B20" s="6">
        <v>80</v>
      </c>
      <c r="C20" s="7">
        <v>33500</v>
      </c>
      <c r="D20" s="9">
        <v>173</v>
      </c>
      <c r="E20" s="10">
        <v>5.1641791039999996</v>
      </c>
      <c r="F20" s="13">
        <v>118</v>
      </c>
      <c r="G20" s="15">
        <v>32</v>
      </c>
      <c r="H20" s="15">
        <v>47</v>
      </c>
      <c r="I20" s="17">
        <v>38</v>
      </c>
      <c r="J20" s="17">
        <v>25</v>
      </c>
      <c r="K20" s="17">
        <v>0</v>
      </c>
      <c r="L20" s="10">
        <v>1.856730649</v>
      </c>
      <c r="M20" s="10">
        <v>1.757897378</v>
      </c>
      <c r="N20" s="10">
        <v>140.12200000000001</v>
      </c>
    </row>
    <row r="21" spans="1:14" x14ac:dyDescent="0.35">
      <c r="A21" s="5" t="s">
        <v>27</v>
      </c>
      <c r="B21" s="6">
        <v>61</v>
      </c>
      <c r="C21" s="7">
        <v>37930</v>
      </c>
      <c r="D21" s="9">
        <v>97</v>
      </c>
      <c r="E21" s="10">
        <v>2.5573424729999998</v>
      </c>
      <c r="F21" s="13">
        <v>0</v>
      </c>
      <c r="G21" s="15">
        <v>0</v>
      </c>
      <c r="H21" s="15">
        <v>0</v>
      </c>
      <c r="I21" s="17">
        <v>0</v>
      </c>
      <c r="J21" s="17">
        <v>0</v>
      </c>
      <c r="K21" s="17">
        <v>0</v>
      </c>
      <c r="L21" s="12" t="s">
        <v>70</v>
      </c>
      <c r="M21" s="10">
        <v>0.19393442622950821</v>
      </c>
      <c r="N21" s="10">
        <v>11.83</v>
      </c>
    </row>
    <row r="22" spans="1:14" x14ac:dyDescent="0.35">
      <c r="A22" s="5" t="s">
        <v>28</v>
      </c>
      <c r="B22" s="6">
        <v>29.82</v>
      </c>
      <c r="C22" s="7">
        <v>25000</v>
      </c>
      <c r="D22" s="9">
        <v>75</v>
      </c>
      <c r="E22" s="10">
        <v>3</v>
      </c>
      <c r="F22" s="13">
        <v>0</v>
      </c>
      <c r="G22" s="15">
        <v>24</v>
      </c>
      <c r="H22" s="15">
        <v>65</v>
      </c>
      <c r="I22" s="17">
        <v>68</v>
      </c>
      <c r="J22" s="17">
        <v>0</v>
      </c>
      <c r="K22" s="17">
        <v>14</v>
      </c>
      <c r="L22" s="10">
        <v>4.4265593999999998E-2</v>
      </c>
      <c r="M22" s="10">
        <v>2.67</v>
      </c>
      <c r="N22" s="10">
        <v>79.7</v>
      </c>
    </row>
    <row r="23" spans="1:14" x14ac:dyDescent="0.35">
      <c r="A23" s="5" t="s">
        <v>29</v>
      </c>
      <c r="B23" s="6">
        <v>47</v>
      </c>
      <c r="C23" s="7">
        <v>18497</v>
      </c>
      <c r="D23" s="9">
        <v>35</v>
      </c>
      <c r="E23" s="10">
        <v>1.892198735</v>
      </c>
      <c r="F23" s="13">
        <v>0</v>
      </c>
      <c r="G23" s="15">
        <v>14</v>
      </c>
      <c r="H23" s="15">
        <v>34</v>
      </c>
      <c r="I23" s="17">
        <v>0</v>
      </c>
      <c r="J23" s="17">
        <v>0</v>
      </c>
      <c r="K23" s="17">
        <v>0</v>
      </c>
      <c r="L23" s="10">
        <v>0.38297872300000002</v>
      </c>
      <c r="M23" s="10">
        <v>3.6646808510638298</v>
      </c>
      <c r="N23" s="10">
        <v>172.24</v>
      </c>
    </row>
    <row r="24" spans="1:14" x14ac:dyDescent="0.35">
      <c r="A24" s="5" t="s">
        <v>30</v>
      </c>
      <c r="B24" s="6">
        <v>11.2</v>
      </c>
      <c r="C24" s="7">
        <v>2040</v>
      </c>
      <c r="D24" s="9">
        <v>36</v>
      </c>
      <c r="E24" s="10">
        <v>17.647058820000002</v>
      </c>
      <c r="F24" s="13">
        <v>0</v>
      </c>
      <c r="G24" s="15">
        <v>0</v>
      </c>
      <c r="H24" s="15">
        <v>0</v>
      </c>
      <c r="I24" s="17">
        <v>0</v>
      </c>
      <c r="J24" s="17">
        <v>0</v>
      </c>
      <c r="K24" s="17">
        <v>0</v>
      </c>
      <c r="L24" s="10">
        <v>2.0535714289999998</v>
      </c>
      <c r="M24" s="10">
        <v>2.9642857139999998</v>
      </c>
      <c r="N24" s="10">
        <v>33.200000000000003</v>
      </c>
    </row>
    <row r="25" spans="1:14" x14ac:dyDescent="0.35">
      <c r="A25" s="5" t="s">
        <v>31</v>
      </c>
      <c r="B25" s="6">
        <v>33.700000000000003</v>
      </c>
      <c r="C25" s="7">
        <v>6337</v>
      </c>
      <c r="D25" s="9">
        <v>68</v>
      </c>
      <c r="E25" s="10">
        <v>11</v>
      </c>
      <c r="F25" s="13">
        <v>30</v>
      </c>
      <c r="G25" s="15">
        <v>0</v>
      </c>
      <c r="H25" s="15">
        <v>0</v>
      </c>
      <c r="I25" s="17">
        <v>0</v>
      </c>
      <c r="J25" s="17">
        <v>0</v>
      </c>
      <c r="K25" s="17">
        <v>0</v>
      </c>
      <c r="L25" s="10">
        <v>2.1061999409999999</v>
      </c>
      <c r="M25" s="10">
        <v>2.5349154550000002</v>
      </c>
      <c r="N25" s="10">
        <v>85.451999999999998</v>
      </c>
    </row>
    <row r="26" spans="1:14" x14ac:dyDescent="0.35">
      <c r="A26" s="5" t="s">
        <v>32</v>
      </c>
      <c r="B26" s="6">
        <v>30.7</v>
      </c>
      <c r="C26" s="7">
        <v>6568</v>
      </c>
      <c r="D26" s="9">
        <v>59</v>
      </c>
      <c r="E26" s="10">
        <v>8.9829476249999995</v>
      </c>
      <c r="F26" s="13">
        <v>59</v>
      </c>
      <c r="G26" s="15">
        <v>17</v>
      </c>
      <c r="H26" s="15">
        <v>34</v>
      </c>
      <c r="I26" s="17">
        <v>68</v>
      </c>
      <c r="J26" s="17">
        <v>3</v>
      </c>
      <c r="K26" s="17">
        <v>0</v>
      </c>
      <c r="L26" s="10">
        <v>1.4154048720000001</v>
      </c>
      <c r="M26" s="10">
        <v>1.7870967740000001</v>
      </c>
      <c r="N26" s="10">
        <v>54.292000000000002</v>
      </c>
    </row>
    <row r="27" spans="1:14" x14ac:dyDescent="0.35">
      <c r="A27" s="5" t="s">
        <v>33</v>
      </c>
      <c r="B27" s="6">
        <v>33</v>
      </c>
      <c r="C27" s="7">
        <v>17000</v>
      </c>
      <c r="D27" s="9">
        <v>82</v>
      </c>
      <c r="E27" s="10">
        <v>4.8235294120000001</v>
      </c>
      <c r="F27" s="13">
        <v>0</v>
      </c>
      <c r="G27" s="15">
        <v>10</v>
      </c>
      <c r="H27" s="15">
        <v>23</v>
      </c>
      <c r="I27" s="17">
        <v>0</v>
      </c>
      <c r="J27" s="17">
        <v>19</v>
      </c>
      <c r="K27" s="17">
        <v>0</v>
      </c>
      <c r="L27" s="10">
        <v>2.6794017239999999</v>
      </c>
      <c r="M27" s="10">
        <v>2.710006446</v>
      </c>
      <c r="N27" s="10">
        <v>91.028000000000006</v>
      </c>
    </row>
    <row r="28" spans="1:14" x14ac:dyDescent="0.35">
      <c r="A28" s="5" t="s">
        <v>34</v>
      </c>
      <c r="B28" s="6">
        <v>70.7</v>
      </c>
      <c r="C28" s="7">
        <v>15601</v>
      </c>
      <c r="D28" s="9">
        <v>157</v>
      </c>
      <c r="E28" s="10">
        <v>10</v>
      </c>
      <c r="F28" s="13">
        <v>33</v>
      </c>
      <c r="G28" s="15">
        <v>16</v>
      </c>
      <c r="H28" s="15">
        <v>20</v>
      </c>
      <c r="I28" s="17">
        <v>83</v>
      </c>
      <c r="J28" s="17">
        <v>0</v>
      </c>
      <c r="K28" s="17">
        <v>0</v>
      </c>
      <c r="L28" s="10">
        <v>1.683168317</v>
      </c>
      <c r="M28" s="10">
        <v>1.7651485149999999</v>
      </c>
      <c r="N28" s="10">
        <v>124.79600000000001</v>
      </c>
    </row>
    <row r="29" spans="1:14" x14ac:dyDescent="0.35">
      <c r="A29" s="5" t="s">
        <v>35</v>
      </c>
      <c r="B29" s="6">
        <v>32</v>
      </c>
      <c r="C29" s="7">
        <v>12135</v>
      </c>
      <c r="D29" s="9">
        <v>93</v>
      </c>
      <c r="E29" s="10">
        <v>7.75</v>
      </c>
      <c r="F29" s="13">
        <v>0</v>
      </c>
      <c r="G29" s="15">
        <v>50</v>
      </c>
      <c r="H29" s="15">
        <v>44</v>
      </c>
      <c r="I29" s="17">
        <v>0</v>
      </c>
      <c r="J29" s="17">
        <v>0</v>
      </c>
      <c r="K29" s="17">
        <v>0</v>
      </c>
      <c r="L29" s="10">
        <v>2.6087873529999999</v>
      </c>
      <c r="M29" s="10">
        <v>2.8987003570000001</v>
      </c>
      <c r="N29" s="10">
        <v>94.445999999999998</v>
      </c>
    </row>
    <row r="30" spans="1:14" x14ac:dyDescent="0.35">
      <c r="A30" s="5" t="s">
        <v>36</v>
      </c>
      <c r="B30" s="6">
        <v>27</v>
      </c>
      <c r="C30" s="7">
        <v>22000</v>
      </c>
      <c r="D30" s="9">
        <v>84</v>
      </c>
      <c r="E30" s="10">
        <v>3.8181818179999998</v>
      </c>
      <c r="F30" s="13">
        <v>0</v>
      </c>
      <c r="G30" s="15">
        <v>0</v>
      </c>
      <c r="H30" s="15">
        <v>70</v>
      </c>
      <c r="I30" s="17">
        <v>0</v>
      </c>
      <c r="J30" s="17">
        <v>0</v>
      </c>
      <c r="K30" s="17">
        <v>0</v>
      </c>
      <c r="L30" s="10">
        <v>5.407407407</v>
      </c>
      <c r="M30" s="10">
        <v>7.4222222222222225</v>
      </c>
      <c r="N30" s="10">
        <v>200.4</v>
      </c>
    </row>
    <row r="31" spans="1:14" x14ac:dyDescent="0.35">
      <c r="A31" s="5" t="s">
        <v>37</v>
      </c>
      <c r="B31" s="6">
        <v>29.7</v>
      </c>
      <c r="C31" s="7">
        <v>19000</v>
      </c>
      <c r="D31" s="9">
        <v>34</v>
      </c>
      <c r="E31" s="10">
        <v>1.7894736840000001</v>
      </c>
      <c r="F31" s="13">
        <v>0</v>
      </c>
      <c r="G31" s="15">
        <v>28</v>
      </c>
      <c r="H31" s="15">
        <v>95</v>
      </c>
      <c r="I31" s="17">
        <v>20</v>
      </c>
      <c r="J31" s="17">
        <v>0</v>
      </c>
      <c r="K31" s="17">
        <v>0</v>
      </c>
      <c r="L31" s="10">
        <v>3.3670033670000001</v>
      </c>
      <c r="M31" s="10">
        <v>7.5407407407407412</v>
      </c>
      <c r="N31" s="10">
        <v>223.96</v>
      </c>
    </row>
    <row r="32" spans="1:14" x14ac:dyDescent="0.35">
      <c r="A32" s="5" t="s">
        <v>38</v>
      </c>
      <c r="B32" s="6">
        <v>26.3</v>
      </c>
      <c r="C32" s="7">
        <v>6534</v>
      </c>
      <c r="D32" s="9">
        <v>75</v>
      </c>
      <c r="E32" s="10">
        <v>11</v>
      </c>
      <c r="F32" s="13">
        <v>0</v>
      </c>
      <c r="G32" s="15">
        <v>14</v>
      </c>
      <c r="H32" s="15">
        <v>31</v>
      </c>
      <c r="I32" s="17">
        <v>78</v>
      </c>
      <c r="J32" s="17">
        <v>0</v>
      </c>
      <c r="K32" s="17">
        <v>0</v>
      </c>
      <c r="L32" s="10">
        <v>2.0886759129999999</v>
      </c>
      <c r="M32" s="10">
        <v>2.4702580150000002</v>
      </c>
      <c r="N32" s="10">
        <v>65.048000000000002</v>
      </c>
    </row>
    <row r="33" spans="1:14" x14ac:dyDescent="0.35">
      <c r="A33" s="5" t="s">
        <v>39</v>
      </c>
      <c r="B33" s="6">
        <v>80.2</v>
      </c>
      <c r="C33" s="7">
        <v>25830</v>
      </c>
      <c r="D33" s="9">
        <v>166</v>
      </c>
      <c r="E33" s="10">
        <v>6</v>
      </c>
      <c r="F33" s="13">
        <v>0</v>
      </c>
      <c r="G33" s="15">
        <v>44</v>
      </c>
      <c r="H33" s="15">
        <v>113</v>
      </c>
      <c r="I33" s="17">
        <v>76</v>
      </c>
      <c r="J33" s="17">
        <v>27</v>
      </c>
      <c r="K33" s="17">
        <v>0</v>
      </c>
      <c r="L33" s="10">
        <v>1.421446384</v>
      </c>
      <c r="M33" s="10">
        <v>1.1620448880000001</v>
      </c>
      <c r="N33" s="10">
        <v>93.195999999999998</v>
      </c>
    </row>
    <row r="34" spans="1:14" x14ac:dyDescent="0.35">
      <c r="A34" s="5" t="s">
        <v>40</v>
      </c>
      <c r="B34" s="6">
        <v>61</v>
      </c>
      <c r="C34" s="7">
        <v>21609</v>
      </c>
      <c r="D34" s="9">
        <v>150</v>
      </c>
      <c r="E34" s="10">
        <v>6.9415521309999999</v>
      </c>
      <c r="F34" s="13">
        <v>0</v>
      </c>
      <c r="G34" s="15">
        <v>0</v>
      </c>
      <c r="H34" s="15">
        <v>0</v>
      </c>
      <c r="I34" s="17">
        <v>25</v>
      </c>
      <c r="J34" s="17">
        <v>0</v>
      </c>
      <c r="K34" s="17">
        <v>0</v>
      </c>
      <c r="L34" s="10">
        <v>2.9508196720000002</v>
      </c>
      <c r="M34" s="10">
        <f>N34/B34</f>
        <v>2.459016393442623</v>
      </c>
      <c r="N34" s="10">
        <v>150</v>
      </c>
    </row>
    <row r="35" spans="1:14" x14ac:dyDescent="0.35">
      <c r="A35" s="5" t="s">
        <v>41</v>
      </c>
      <c r="B35" s="6">
        <v>67</v>
      </c>
      <c r="C35" s="7">
        <v>43000</v>
      </c>
      <c r="D35" s="9">
        <v>199</v>
      </c>
      <c r="E35" s="10">
        <v>4.6279069770000003</v>
      </c>
      <c r="F35" s="13">
        <v>0</v>
      </c>
      <c r="G35" s="15">
        <v>0</v>
      </c>
      <c r="H35" s="15">
        <v>169</v>
      </c>
      <c r="I35" s="17">
        <v>253</v>
      </c>
      <c r="J35" s="17">
        <v>0</v>
      </c>
      <c r="K35" s="17">
        <v>66</v>
      </c>
      <c r="L35" s="10">
        <v>1.5</v>
      </c>
      <c r="M35" s="10">
        <v>1.4</v>
      </c>
      <c r="N35" s="10">
        <v>95.3</v>
      </c>
    </row>
    <row r="36" spans="1:14" x14ac:dyDescent="0.35">
      <c r="A36" s="5" t="s">
        <v>42</v>
      </c>
      <c r="B36" s="6">
        <v>46.15</v>
      </c>
      <c r="C36" s="7">
        <v>6315</v>
      </c>
      <c r="D36" s="9">
        <v>38</v>
      </c>
      <c r="E36" s="10">
        <v>6.0174188439999998</v>
      </c>
      <c r="F36" s="13">
        <v>1</v>
      </c>
      <c r="G36" s="15">
        <v>0</v>
      </c>
      <c r="H36" s="15">
        <v>21</v>
      </c>
      <c r="I36" s="17">
        <v>0</v>
      </c>
      <c r="J36" s="17">
        <v>0</v>
      </c>
      <c r="K36" s="17">
        <v>0</v>
      </c>
      <c r="L36" s="10">
        <v>1.0834236189999999</v>
      </c>
      <c r="M36" s="10">
        <v>3.5722643553629472</v>
      </c>
      <c r="N36" s="10">
        <v>164.86</v>
      </c>
    </row>
    <row r="37" spans="1:14" x14ac:dyDescent="0.35">
      <c r="A37" s="5" t="s">
        <v>43</v>
      </c>
      <c r="B37" s="6">
        <v>95.6</v>
      </c>
      <c r="C37" s="7">
        <v>24591</v>
      </c>
      <c r="D37" s="9">
        <v>350</v>
      </c>
      <c r="E37" s="10">
        <v>14.232849420000001</v>
      </c>
      <c r="F37" s="13">
        <v>114</v>
      </c>
      <c r="G37" s="15">
        <v>0</v>
      </c>
      <c r="H37" s="15">
        <v>27</v>
      </c>
      <c r="I37" s="17">
        <v>0</v>
      </c>
      <c r="J37" s="17">
        <v>0</v>
      </c>
      <c r="K37" s="17">
        <v>0</v>
      </c>
      <c r="L37" s="10">
        <v>0.99324488899999996</v>
      </c>
      <c r="M37" s="10">
        <v>1.682765947</v>
      </c>
      <c r="N37" s="10">
        <v>160.94999999999999</v>
      </c>
    </row>
    <row r="38" spans="1:14" x14ac:dyDescent="0.35">
      <c r="A38" s="5" t="s">
        <v>44</v>
      </c>
      <c r="B38" s="6">
        <v>15.21</v>
      </c>
      <c r="C38" s="7">
        <v>11887</v>
      </c>
      <c r="D38" s="11" t="s">
        <v>70</v>
      </c>
      <c r="E38" s="12" t="s">
        <v>70</v>
      </c>
      <c r="F38" s="14" t="s">
        <v>70</v>
      </c>
      <c r="G38" s="16" t="s">
        <v>70</v>
      </c>
      <c r="H38" s="16" t="s">
        <v>70</v>
      </c>
      <c r="I38" s="18" t="s">
        <v>70</v>
      </c>
      <c r="J38" s="18" t="s">
        <v>70</v>
      </c>
      <c r="K38" s="18" t="s">
        <v>70</v>
      </c>
      <c r="L38" s="12" t="s">
        <v>70</v>
      </c>
      <c r="M38" s="10">
        <v>0.17882971729125577</v>
      </c>
      <c r="N38" s="10">
        <v>2.72</v>
      </c>
    </row>
    <row r="39" spans="1:14" x14ac:dyDescent="0.35">
      <c r="A39" s="5" t="s">
        <v>45</v>
      </c>
      <c r="B39" s="6">
        <v>36</v>
      </c>
      <c r="C39" s="7">
        <v>25000</v>
      </c>
      <c r="D39" s="9">
        <v>68</v>
      </c>
      <c r="E39" s="10">
        <v>2.72</v>
      </c>
      <c r="F39" s="13">
        <v>0</v>
      </c>
      <c r="G39" s="15">
        <v>10</v>
      </c>
      <c r="H39" s="15">
        <v>22</v>
      </c>
      <c r="I39" s="17">
        <v>0</v>
      </c>
      <c r="J39" s="17">
        <v>24</v>
      </c>
      <c r="K39" s="17">
        <v>0</v>
      </c>
      <c r="L39" s="10">
        <v>1.9456403229999999</v>
      </c>
      <c r="M39" s="10">
        <v>2.3152038930000001</v>
      </c>
      <c r="N39" s="10">
        <v>85.676000000000002</v>
      </c>
    </row>
    <row r="40" spans="1:14" x14ac:dyDescent="0.35">
      <c r="A40" s="5" t="s">
        <v>46</v>
      </c>
      <c r="B40" s="6">
        <v>37.799999999999997</v>
      </c>
      <c r="C40" s="7">
        <v>6471</v>
      </c>
      <c r="D40" s="9">
        <v>9</v>
      </c>
      <c r="E40" s="10">
        <v>1.3908205840000001</v>
      </c>
      <c r="F40" s="13">
        <v>29</v>
      </c>
      <c r="G40" s="15">
        <v>6</v>
      </c>
      <c r="H40" s="15">
        <v>24</v>
      </c>
      <c r="I40" s="17">
        <v>0</v>
      </c>
      <c r="J40" s="17">
        <v>0</v>
      </c>
      <c r="K40" s="17">
        <v>22</v>
      </c>
      <c r="L40" s="10">
        <v>0.74074074099999998</v>
      </c>
      <c r="M40" s="10">
        <v>0.44328042299999998</v>
      </c>
      <c r="N40" s="10">
        <v>16.756</v>
      </c>
    </row>
    <row r="41" spans="1:14" x14ac:dyDescent="0.35">
      <c r="A41" s="5" t="s">
        <v>47</v>
      </c>
      <c r="B41" s="6">
        <v>35</v>
      </c>
      <c r="C41" s="7">
        <v>12000</v>
      </c>
      <c r="D41" s="9">
        <v>150</v>
      </c>
      <c r="E41" s="10">
        <v>12.5</v>
      </c>
      <c r="F41" s="13">
        <v>0</v>
      </c>
      <c r="G41" s="15">
        <v>27</v>
      </c>
      <c r="H41" s="15">
        <v>104</v>
      </c>
      <c r="I41" s="17">
        <v>0</v>
      </c>
      <c r="J41" s="17">
        <v>6</v>
      </c>
      <c r="K41" s="17">
        <v>0</v>
      </c>
      <c r="L41" s="10">
        <v>2.1176233020000002</v>
      </c>
      <c r="M41" s="10">
        <v>3.4879232230000001</v>
      </c>
      <c r="N41" s="10">
        <v>123.532</v>
      </c>
    </row>
    <row r="42" spans="1:14" x14ac:dyDescent="0.35">
      <c r="A42" s="5" t="s">
        <v>48</v>
      </c>
      <c r="B42" s="6">
        <v>73.099999999999994</v>
      </c>
      <c r="C42" s="7">
        <v>36675</v>
      </c>
      <c r="D42" s="9">
        <v>215</v>
      </c>
      <c r="E42" s="10">
        <v>11</v>
      </c>
      <c r="F42" s="13">
        <v>12</v>
      </c>
      <c r="G42" s="15">
        <v>0</v>
      </c>
      <c r="H42" s="15">
        <v>0</v>
      </c>
      <c r="I42" s="17">
        <v>131</v>
      </c>
      <c r="J42" s="17">
        <v>0</v>
      </c>
      <c r="K42" s="17">
        <v>0</v>
      </c>
      <c r="L42" s="10">
        <v>1.217699095</v>
      </c>
      <c r="M42" s="10">
        <v>1.561062876</v>
      </c>
      <c r="N42" s="10">
        <v>114.096</v>
      </c>
    </row>
    <row r="43" spans="1:14" x14ac:dyDescent="0.35">
      <c r="A43" s="5" t="s">
        <v>49</v>
      </c>
      <c r="B43" s="6">
        <v>43.12</v>
      </c>
      <c r="C43" s="7">
        <v>13840</v>
      </c>
      <c r="D43" s="11" t="s">
        <v>70</v>
      </c>
      <c r="E43" s="12" t="s">
        <v>70</v>
      </c>
      <c r="F43" s="14" t="s">
        <v>70</v>
      </c>
      <c r="G43" s="16" t="s">
        <v>70</v>
      </c>
      <c r="H43" s="16" t="s">
        <v>70</v>
      </c>
      <c r="I43" s="18" t="s">
        <v>70</v>
      </c>
      <c r="J43" s="18" t="s">
        <v>70</v>
      </c>
      <c r="K43" s="18" t="s">
        <v>70</v>
      </c>
      <c r="L43" s="12" t="s">
        <v>70</v>
      </c>
      <c r="M43" s="10">
        <v>0.23979591836734696</v>
      </c>
      <c r="N43" s="10">
        <v>10.34</v>
      </c>
    </row>
    <row r="44" spans="1:14" x14ac:dyDescent="0.35">
      <c r="A44" s="5" t="s">
        <v>50</v>
      </c>
      <c r="B44" s="6">
        <v>68.92</v>
      </c>
      <c r="C44" s="7">
        <v>31866</v>
      </c>
      <c r="D44" s="9">
        <v>321</v>
      </c>
      <c r="E44" s="10">
        <v>10.073432499999999</v>
      </c>
      <c r="F44" s="13">
        <v>172</v>
      </c>
      <c r="G44" s="15">
        <v>41</v>
      </c>
      <c r="H44" s="15">
        <v>60</v>
      </c>
      <c r="I44" s="17">
        <v>157</v>
      </c>
      <c r="J44" s="17">
        <v>15</v>
      </c>
      <c r="K44" s="17">
        <v>0</v>
      </c>
      <c r="L44" s="10">
        <v>1.8281206750000001</v>
      </c>
      <c r="M44" s="10">
        <v>2.5025230970000001</v>
      </c>
      <c r="N44" s="10">
        <v>172.482</v>
      </c>
    </row>
    <row r="45" spans="1:14" x14ac:dyDescent="0.35">
      <c r="A45" s="5" t="s">
        <v>51</v>
      </c>
      <c r="B45" s="6">
        <v>34.479999999999997</v>
      </c>
      <c r="C45" s="7">
        <v>26500</v>
      </c>
      <c r="D45" s="9">
        <v>232</v>
      </c>
      <c r="E45" s="10">
        <v>8.7547169809999996</v>
      </c>
      <c r="F45" s="13">
        <v>112</v>
      </c>
      <c r="G45" s="15">
        <v>0</v>
      </c>
      <c r="H45" s="15">
        <v>0</v>
      </c>
      <c r="I45" s="17">
        <v>28</v>
      </c>
      <c r="J45" s="17">
        <v>0</v>
      </c>
      <c r="K45" s="17">
        <v>0</v>
      </c>
      <c r="L45" s="10">
        <v>3.3955919919999999</v>
      </c>
      <c r="M45" s="10">
        <v>4.5629850090000001</v>
      </c>
      <c r="N45" s="10">
        <v>158.56800000000001</v>
      </c>
    </row>
    <row r="46" spans="1:14" x14ac:dyDescent="0.35">
      <c r="A46" s="5" t="s">
        <v>52</v>
      </c>
      <c r="B46" s="6">
        <v>55</v>
      </c>
      <c r="C46" s="7">
        <v>19669</v>
      </c>
      <c r="D46" s="9">
        <v>144</v>
      </c>
      <c r="E46" s="10">
        <v>7.3211652850000002</v>
      </c>
      <c r="F46" s="13">
        <v>0</v>
      </c>
      <c r="G46" s="15">
        <v>22</v>
      </c>
      <c r="H46" s="15">
        <v>45</v>
      </c>
      <c r="I46" s="17">
        <v>0</v>
      </c>
      <c r="J46" s="17">
        <v>0</v>
      </c>
      <c r="K46" s="17">
        <v>0</v>
      </c>
      <c r="L46" s="10">
        <v>2.6330680449999999</v>
      </c>
      <c r="M46" s="10">
        <v>2.5686119820000002</v>
      </c>
      <c r="N46" s="10">
        <v>142.42599999999999</v>
      </c>
    </row>
    <row r="47" spans="1:14" x14ac:dyDescent="0.35">
      <c r="A47" s="5" t="s">
        <v>53</v>
      </c>
      <c r="B47" s="6">
        <v>74.540000000000006</v>
      </c>
      <c r="C47" s="7">
        <v>6940</v>
      </c>
      <c r="D47" s="9">
        <v>153</v>
      </c>
      <c r="E47" s="10">
        <v>22.046109510000001</v>
      </c>
      <c r="F47" s="13">
        <v>826</v>
      </c>
      <c r="G47" s="15">
        <v>10</v>
      </c>
      <c r="H47" s="15">
        <v>7</v>
      </c>
      <c r="I47" s="17">
        <v>121</v>
      </c>
      <c r="J47" s="17">
        <v>0</v>
      </c>
      <c r="K47" s="17">
        <v>0</v>
      </c>
      <c r="L47" s="10">
        <v>0.64394955700000001</v>
      </c>
      <c r="M47" s="10">
        <v>2.2584384223235845</v>
      </c>
      <c r="N47" s="10">
        <v>168.34399999999999</v>
      </c>
    </row>
    <row r="48" spans="1:14" x14ac:dyDescent="0.35">
      <c r="A48" s="5" t="s">
        <v>54</v>
      </c>
      <c r="B48" s="6">
        <v>27</v>
      </c>
      <c r="C48" s="7">
        <v>10658</v>
      </c>
      <c r="D48" s="9">
        <v>95</v>
      </c>
      <c r="E48" s="10">
        <v>8.9134922119999995</v>
      </c>
      <c r="F48" s="13">
        <v>0</v>
      </c>
      <c r="G48" s="15">
        <v>13</v>
      </c>
      <c r="H48" s="15">
        <v>25</v>
      </c>
      <c r="I48" s="17">
        <v>12</v>
      </c>
      <c r="J48" s="17">
        <v>0</v>
      </c>
      <c r="K48" s="17">
        <v>0</v>
      </c>
      <c r="L48" s="10">
        <v>2.0344904580000001</v>
      </c>
      <c r="M48" s="10">
        <v>2.545110572</v>
      </c>
      <c r="N48" s="10">
        <v>68.804000000000002</v>
      </c>
    </row>
    <row r="49" spans="1:14" x14ac:dyDescent="0.35">
      <c r="A49" s="5" t="s">
        <v>55</v>
      </c>
      <c r="B49" s="6">
        <v>14.4</v>
      </c>
      <c r="C49" s="7">
        <v>8263</v>
      </c>
      <c r="D49" s="9">
        <v>60</v>
      </c>
      <c r="E49" s="10">
        <v>7</v>
      </c>
      <c r="F49" s="13">
        <v>0</v>
      </c>
      <c r="G49" s="15">
        <v>3</v>
      </c>
      <c r="H49" s="15">
        <v>6</v>
      </c>
      <c r="I49" s="17">
        <v>0</v>
      </c>
      <c r="J49" s="17">
        <v>0</v>
      </c>
      <c r="K49" s="17">
        <v>0</v>
      </c>
      <c r="L49" s="10">
        <v>2.9778393350000001</v>
      </c>
      <c r="M49" s="10">
        <v>2.9506925210000001</v>
      </c>
      <c r="N49" s="10">
        <v>42.607999999999997</v>
      </c>
    </row>
    <row r="50" spans="1:14" x14ac:dyDescent="0.35">
      <c r="A50" s="5" t="s">
        <v>56</v>
      </c>
      <c r="B50" s="6">
        <v>83.8</v>
      </c>
      <c r="C50" s="7">
        <v>80167</v>
      </c>
      <c r="D50" s="9">
        <v>296</v>
      </c>
      <c r="E50" s="10">
        <v>1.85</v>
      </c>
      <c r="F50" s="13">
        <v>0</v>
      </c>
      <c r="G50" s="15">
        <v>197</v>
      </c>
      <c r="H50" s="15">
        <v>127</v>
      </c>
      <c r="I50" s="17">
        <v>0</v>
      </c>
      <c r="J50" s="17">
        <v>0</v>
      </c>
      <c r="K50" s="17">
        <v>0</v>
      </c>
      <c r="L50" s="10">
        <v>1.994538763</v>
      </c>
      <c r="M50" s="10">
        <f>N50/B50</f>
        <v>1.9787589498806681</v>
      </c>
      <c r="N50" s="10">
        <v>165.82</v>
      </c>
    </row>
    <row r="51" spans="1:14" x14ac:dyDescent="0.35">
      <c r="A51" s="5" t="s">
        <v>57</v>
      </c>
      <c r="B51" s="6">
        <v>45</v>
      </c>
      <c r="C51" s="7">
        <v>19000</v>
      </c>
      <c r="D51" s="9">
        <v>650</v>
      </c>
      <c r="E51" s="10">
        <v>34.21052632</v>
      </c>
      <c r="F51" s="13">
        <v>3</v>
      </c>
      <c r="G51" s="15">
        <v>12</v>
      </c>
      <c r="H51" s="15">
        <v>35</v>
      </c>
      <c r="I51" s="17">
        <v>10</v>
      </c>
      <c r="J51" s="17">
        <v>0</v>
      </c>
      <c r="K51" s="17">
        <v>5</v>
      </c>
      <c r="L51" s="10">
        <v>0.66666666699999999</v>
      </c>
      <c r="M51" s="10">
        <v>7.2222222220000001</v>
      </c>
      <c r="N51" s="10">
        <v>325</v>
      </c>
    </row>
    <row r="52" spans="1:14" x14ac:dyDescent="0.35">
      <c r="A52" s="5" t="s">
        <v>58</v>
      </c>
      <c r="B52" s="6">
        <v>40</v>
      </c>
      <c r="C52" s="7">
        <v>30696</v>
      </c>
      <c r="D52" s="9">
        <v>195</v>
      </c>
      <c r="E52" s="10">
        <v>6.3526192339999996</v>
      </c>
      <c r="F52" s="13">
        <v>0</v>
      </c>
      <c r="G52" s="15">
        <v>24</v>
      </c>
      <c r="H52" s="15">
        <v>31</v>
      </c>
      <c r="I52" s="17">
        <v>57</v>
      </c>
      <c r="J52" s="17">
        <v>0</v>
      </c>
      <c r="K52" s="17">
        <v>0</v>
      </c>
      <c r="L52" s="10">
        <v>3.4416151930000001</v>
      </c>
      <c r="M52" s="10">
        <v>3.2898349750000002</v>
      </c>
      <c r="N52" s="10">
        <v>131.91399999999999</v>
      </c>
    </row>
    <row r="53" spans="1:14" x14ac:dyDescent="0.35">
      <c r="A53" s="5" t="s">
        <v>59</v>
      </c>
      <c r="B53" s="6">
        <v>31.39</v>
      </c>
      <c r="C53" s="7">
        <v>11176</v>
      </c>
      <c r="D53" s="9">
        <v>51</v>
      </c>
      <c r="E53" s="10">
        <f>(D53/C53)*1000</f>
        <v>4.5633500357909806</v>
      </c>
      <c r="F53" s="13">
        <v>0</v>
      </c>
      <c r="G53" s="15">
        <v>0</v>
      </c>
      <c r="H53" s="15">
        <v>0</v>
      </c>
      <c r="I53" s="17">
        <v>100</v>
      </c>
      <c r="J53" s="17">
        <v>0</v>
      </c>
      <c r="K53" s="17">
        <v>0</v>
      </c>
      <c r="L53" s="12" t="s">
        <v>70</v>
      </c>
      <c r="M53" s="10">
        <f>N53/B53</f>
        <v>0.89518955081236062</v>
      </c>
      <c r="N53" s="10">
        <f>0.1+7+18+3</f>
        <v>28.1</v>
      </c>
    </row>
    <row r="54" spans="1:14" x14ac:dyDescent="0.35">
      <c r="A54" s="5" t="s">
        <v>60</v>
      </c>
      <c r="B54" s="6">
        <v>34.700000000000003</v>
      </c>
      <c r="C54" s="7">
        <v>7800</v>
      </c>
      <c r="D54" s="9">
        <v>25</v>
      </c>
      <c r="E54" s="10">
        <v>3.2051282049999998</v>
      </c>
      <c r="F54" s="13">
        <v>7</v>
      </c>
      <c r="G54" s="15">
        <v>2</v>
      </c>
      <c r="H54" s="15">
        <v>0</v>
      </c>
      <c r="I54" s="17">
        <v>0</v>
      </c>
      <c r="J54" s="17">
        <v>0</v>
      </c>
      <c r="K54" s="17">
        <v>0</v>
      </c>
      <c r="L54" s="10">
        <v>1.4983343710000001</v>
      </c>
      <c r="M54" s="10">
        <v>1.389416988</v>
      </c>
      <c r="N54" s="10">
        <v>48.22</v>
      </c>
    </row>
    <row r="55" spans="1:14" x14ac:dyDescent="0.35">
      <c r="A55" s="5" t="s">
        <v>61</v>
      </c>
      <c r="B55" s="6">
        <v>37.020000000000003</v>
      </c>
      <c r="C55" s="7">
        <v>26444</v>
      </c>
      <c r="D55" s="9">
        <v>50</v>
      </c>
      <c r="E55" s="10">
        <v>1.8907880800000001</v>
      </c>
      <c r="F55" s="13">
        <v>0</v>
      </c>
      <c r="G55" s="15">
        <v>15</v>
      </c>
      <c r="H55" s="15">
        <v>20</v>
      </c>
      <c r="I55" s="17">
        <v>5</v>
      </c>
      <c r="J55" s="17">
        <v>0</v>
      </c>
      <c r="K55" s="17">
        <v>0</v>
      </c>
      <c r="L55" s="10">
        <v>4.0518638569999998</v>
      </c>
      <c r="M55" s="10">
        <v>2.8200972447325769</v>
      </c>
      <c r="N55" s="10">
        <v>104.4</v>
      </c>
    </row>
    <row r="56" spans="1:14" x14ac:dyDescent="0.35">
      <c r="A56" s="5" t="s">
        <v>62</v>
      </c>
      <c r="B56" s="6">
        <v>23</v>
      </c>
      <c r="C56" s="7">
        <v>11765</v>
      </c>
      <c r="D56" s="9">
        <v>10</v>
      </c>
      <c r="E56" s="10">
        <v>0.84997875099999998</v>
      </c>
      <c r="F56" s="13">
        <v>0</v>
      </c>
      <c r="G56" s="15">
        <v>3</v>
      </c>
      <c r="H56" s="15">
        <v>20</v>
      </c>
      <c r="I56" s="17">
        <v>0</v>
      </c>
      <c r="J56" s="17">
        <v>0</v>
      </c>
      <c r="K56" s="17">
        <v>0</v>
      </c>
      <c r="L56" s="10">
        <v>1.3043478260000001</v>
      </c>
      <c r="M56" s="10">
        <v>4.0608695652173914</v>
      </c>
      <c r="N56" s="10">
        <v>93.4</v>
      </c>
    </row>
    <row r="57" spans="1:14" x14ac:dyDescent="0.35">
      <c r="A57" s="5" t="s">
        <v>63</v>
      </c>
      <c r="B57" s="6">
        <v>22.87</v>
      </c>
      <c r="C57" s="7">
        <v>6395</v>
      </c>
      <c r="D57" s="9">
        <v>104</v>
      </c>
      <c r="E57" s="10">
        <v>16.262705239999999</v>
      </c>
      <c r="F57" s="13">
        <v>86</v>
      </c>
      <c r="G57" s="15">
        <v>9</v>
      </c>
      <c r="H57" s="15">
        <v>13</v>
      </c>
      <c r="I57" s="17">
        <v>0</v>
      </c>
      <c r="J57" s="17">
        <v>94</v>
      </c>
      <c r="K57" s="17">
        <v>0</v>
      </c>
      <c r="L57" s="10">
        <v>1.9076898550000001</v>
      </c>
      <c r="M57" s="10">
        <v>2.2734010659999999</v>
      </c>
      <c r="N57" s="10">
        <v>96.528000000000006</v>
      </c>
    </row>
    <row r="58" spans="1:14" x14ac:dyDescent="0.35">
      <c r="A58" s="5" t="s">
        <v>64</v>
      </c>
      <c r="B58" s="6">
        <v>33.06</v>
      </c>
      <c r="C58" s="7">
        <v>20763</v>
      </c>
      <c r="D58" s="9">
        <v>59</v>
      </c>
      <c r="E58" s="10">
        <v>2.8415932189999999</v>
      </c>
      <c r="F58" s="13">
        <v>1</v>
      </c>
      <c r="G58" s="15">
        <v>55</v>
      </c>
      <c r="H58" s="15">
        <v>68</v>
      </c>
      <c r="I58" s="17">
        <v>72</v>
      </c>
      <c r="J58" s="17">
        <v>0</v>
      </c>
      <c r="K58" s="17">
        <v>4</v>
      </c>
      <c r="L58" s="10">
        <v>2.4632021630000001</v>
      </c>
      <c r="M58" s="10">
        <v>2.4034845300000001</v>
      </c>
      <c r="N58" s="10">
        <v>80.012</v>
      </c>
    </row>
    <row r="59" spans="1:14" x14ac:dyDescent="0.35">
      <c r="A59" s="5" t="s">
        <v>65</v>
      </c>
      <c r="B59" s="6">
        <v>13.71</v>
      </c>
      <c r="C59" s="7">
        <v>13320</v>
      </c>
      <c r="D59" s="9">
        <v>76</v>
      </c>
      <c r="E59" s="10">
        <v>5.7057057059999998</v>
      </c>
      <c r="F59" s="13">
        <v>1</v>
      </c>
      <c r="G59" s="15">
        <v>10</v>
      </c>
      <c r="H59" s="15">
        <v>8</v>
      </c>
      <c r="I59" s="17">
        <v>53</v>
      </c>
      <c r="J59" s="17">
        <v>0</v>
      </c>
      <c r="K59" s="17">
        <v>0</v>
      </c>
      <c r="L59" s="10">
        <v>3.0470329120000001</v>
      </c>
      <c r="M59" s="10">
        <v>2.7220160679999998</v>
      </c>
      <c r="N59" s="10">
        <v>37.520000000000003</v>
      </c>
    </row>
    <row r="60" spans="1:14" x14ac:dyDescent="0.35">
      <c r="A60" s="5" t="s">
        <v>66</v>
      </c>
      <c r="B60" s="6">
        <v>56.66</v>
      </c>
      <c r="C60" s="7">
        <v>27000</v>
      </c>
      <c r="D60" s="9">
        <v>83</v>
      </c>
      <c r="E60" s="10">
        <v>3.0740740739999999</v>
      </c>
      <c r="F60" s="13">
        <v>5</v>
      </c>
      <c r="G60" s="15">
        <v>44</v>
      </c>
      <c r="H60" s="15">
        <v>125</v>
      </c>
      <c r="I60" s="17">
        <v>0</v>
      </c>
      <c r="J60" s="17">
        <v>0</v>
      </c>
      <c r="K60" s="17">
        <v>0</v>
      </c>
      <c r="L60" s="10">
        <v>0.88245675999999995</v>
      </c>
      <c r="M60" s="10">
        <v>2.064948818</v>
      </c>
      <c r="N60" s="10">
        <v>117</v>
      </c>
    </row>
    <row r="61" spans="1:14" x14ac:dyDescent="0.35">
      <c r="A61" s="5" t="s">
        <v>67</v>
      </c>
      <c r="B61" s="6">
        <v>32.520000000000003</v>
      </c>
      <c r="C61" s="7">
        <v>16000</v>
      </c>
      <c r="D61" s="9">
        <v>0</v>
      </c>
      <c r="E61" s="10">
        <v>0</v>
      </c>
      <c r="F61" s="13">
        <v>98</v>
      </c>
      <c r="G61" s="15">
        <v>0</v>
      </c>
      <c r="H61" s="15">
        <v>0</v>
      </c>
      <c r="I61" s="17">
        <v>0</v>
      </c>
      <c r="J61" s="17">
        <v>0</v>
      </c>
      <c r="K61" s="17">
        <v>0</v>
      </c>
      <c r="L61" s="10">
        <v>9.2250922509999995</v>
      </c>
      <c r="M61" s="10">
        <f>N61/B61</f>
        <v>7.3800738007380069</v>
      </c>
      <c r="N61" s="10">
        <v>240</v>
      </c>
    </row>
    <row r="62" spans="1:14" x14ac:dyDescent="0.35">
      <c r="A62" s="5" t="s">
        <v>68</v>
      </c>
      <c r="B62" s="6">
        <v>33</v>
      </c>
      <c r="C62" s="7">
        <v>8200</v>
      </c>
      <c r="D62" s="9">
        <v>120</v>
      </c>
      <c r="E62" s="10">
        <v>14.634146339999999</v>
      </c>
      <c r="F62" s="13">
        <v>12</v>
      </c>
      <c r="G62" s="15">
        <v>15</v>
      </c>
      <c r="H62" s="15">
        <v>33</v>
      </c>
      <c r="I62" s="17">
        <v>0</v>
      </c>
      <c r="J62" s="17">
        <v>0</v>
      </c>
      <c r="K62" s="17">
        <v>0</v>
      </c>
      <c r="L62" s="10">
        <v>2.1</v>
      </c>
      <c r="M62" s="10">
        <v>3.532959575</v>
      </c>
      <c r="N62" s="10">
        <v>119.7</v>
      </c>
    </row>
    <row r="63" spans="1:14" x14ac:dyDescent="0.35">
      <c r="A63" s="23" t="s">
        <v>69</v>
      </c>
      <c r="B63" s="2">
        <f>SUM(B3:B62)</f>
        <v>2994.66</v>
      </c>
      <c r="C63" s="1">
        <f t="shared" ref="C63:D63" si="0">SUM(C3:C62)</f>
        <v>1552543</v>
      </c>
      <c r="D63" s="28">
        <f t="shared" si="0"/>
        <v>8392</v>
      </c>
      <c r="E63" s="24">
        <f>AVERAGE(E3:E62)</f>
        <v>7.1532953197252001</v>
      </c>
      <c r="F63" s="25">
        <f>SUM(F3:F62)</f>
        <v>2381</v>
      </c>
      <c r="G63" s="26">
        <f>SUM(G3:G62)</f>
        <v>1204</v>
      </c>
      <c r="H63" s="26">
        <f>SUM(H3:H62)</f>
        <v>2274</v>
      </c>
      <c r="I63" s="27">
        <f>SUM(I3:I62)</f>
        <v>2651</v>
      </c>
      <c r="J63" s="27">
        <f t="shared" ref="J63:K63" si="1">SUM(J3:J62)</f>
        <v>766</v>
      </c>
      <c r="K63" s="27">
        <f t="shared" si="1"/>
        <v>148</v>
      </c>
      <c r="L63" s="24">
        <f>AVERAGE(L3:L62)</f>
        <v>2.2200602997962964</v>
      </c>
      <c r="M63" s="24">
        <v>2.54</v>
      </c>
      <c r="N63" s="24">
        <f>SUM(N3:N62)</f>
        <v>7435.2979999999998</v>
      </c>
    </row>
  </sheetData>
  <mergeCells count="1">
    <mergeCell ref="A1:N1"/>
  </mergeCells>
  <pageMargins left="0.7" right="0.7" top="0.75" bottom="0.75" header="0.3" footer="0.3"/>
  <pageSetup paperSize="8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Stefens Anke</dc:creator>
  <cp:lastModifiedBy>Stefens Anke</cp:lastModifiedBy>
  <cp:lastPrinted>2023-03-07T13:54:08Z</cp:lastPrinted>
  <dcterms:created xsi:type="dcterms:W3CDTF">2023-03-01T12:27:32Z</dcterms:created>
  <dcterms:modified xsi:type="dcterms:W3CDTF">2023-03-09T08:59:15Z</dcterms:modified>
</cp:coreProperties>
</file>